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<sst xmlns="http://schemas.openxmlformats.org/spreadsheetml/2006/main" count="2726" uniqueCount="2077">
  <si>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</si>
  <si>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</si>
  <si>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</si>
  <si>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</si>
  <si>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</si>
  <si>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</si>
  <si>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</si>
  <si>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</si>
  <si>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</si>
  <si>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</si>
  <si>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</si>
  <si>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</si>
  <si>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</si>
  <si>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</si>
  <si>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</si>
  <si>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</si>
  <si>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</si>
  <si>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</si>
  <si>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</si>
  <si>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</si>
  <si>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</si>
  <si>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</si>
  <si>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</si>
  <si>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</si>
  <si>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</si>
  <si>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</si>
  <si>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</si>
  <si>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</si>
  <si>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</si>
  <si>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</si>
  <si>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</si>
  <si>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</si>
  <si>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</si>
  <si>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</si>
  <si>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</si>
  <si>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</si>
  <si>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</si>
  <si>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</si>
  <si>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</si>
  <si>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</si>
  <si>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</si>
  <si>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</si>
  <si>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</si>
  <si>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</si>
  <si>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</si>
  <si>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</si>
  <si>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</si>
  <si>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</si>
  <si>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</si>
  <si>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</si>
  <si>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</si>
  <si>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</si>
  <si>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</si>
  <si>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</si>
  <si>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</si>
  <si>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</si>
  <si>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</si>
  <si>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</si>
  <si>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</si>
  <si>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</si>
  <si>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</si>
  <si>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</si>
  <si>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</si>
  <si>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</si>
  <si>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</si>
  <si>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</si>
  <si>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</si>
  <si>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</si>
  <si>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</si>
  <si>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</si>
  <si>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</si>
  <si>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</si>
  <si>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</si>
  <si>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</si>
  <si>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</si>
  <si>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</si>
  <si>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</si>
  <si>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</si>
  <si>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</si>
  <si>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</si>
  <si>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</si>
  <si>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</si>
  <si>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</si>
  <si>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</si>
  <si>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</si>
  <si>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</si>
  <si>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</si>
  <si>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</si>
  <si>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</si>
  <si>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</si>
  <si>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</si>
  <si>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</si>
  <si>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</si>
  <si>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</si>
  <si>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</si>
  <si>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</si>
  <si>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</si>
  <si>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</si>
  <si>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</si>
  <si>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</si>
  <si>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</si>
  <si>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</si>
  <si>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</si>
  <si>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</si>
  <si>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</si>
  <si>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</si>
  <si>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</si>
  <si>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</si>
  <si>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</si>
  <si>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</si>
  <si>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</si>
  <si>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</si>
  <si>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</si>
  <si>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</si>
  <si>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</si>
  <si>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</si>
  <si>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</si>
  <si>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</si>
  <si>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</si>
  <si>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</si>
  <si>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</si>
  <si>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</si>
  <si>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</si>
  <si>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</si>
  <si>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</si>
  <si>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</si>
  <si>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</si>
  <si>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</si>
  <si>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</si>
  <si>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</si>
  <si>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</si>
  <si>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</si>
  <si>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</si>
  <si>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</si>
  <si>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</si>
  <si>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</si>
  <si>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</si>
  <si>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</si>
  <si>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</si>
  <si>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</si>
  <si>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</si>
  <si>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</si>
  <si>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</si>
  <si>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</si>
  <si>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</si>
  <si>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</si>
  <si>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</si>
  <si>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</si>
  <si>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</si>
  <si>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</si>
  <si>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</si>
  <si>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</si>
  <si>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</si>
  <si>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</si>
  <si>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</si>
  <si>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</si>
  <si>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</si>
  <si>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</si>
  <si>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</si>
  <si>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</si>
  <si>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</si>
  <si>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</si>
  <si>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</si>
  <si>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</si>
  <si>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</si>
  <si>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</si>
  <si>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</si>
  <si>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</si>
  <si>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</si>
  <si>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</si>
  <si>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</si>
  <si>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</si>
  <si>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</si>
  <si>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</si>
  <si>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</si>
  <si>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</si>
  <si>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</si>
  <si>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</si>
  <si>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</si>
  <si>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</si>
  <si>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</si>
  <si>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</si>
  <si>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</si>
  <si>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</si>
  <si>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</si>
  <si>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</si>
  <si>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</si>
  <si>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</si>
  <si>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</si>
  <si>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</si>
  <si>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</si>
  <si>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</si>
  <si>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</si>
  <si>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</si>
  <si>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</si>
  <si>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</si>
  <si>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</si>
  <si>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</si>
  <si>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</si>
  <si>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</si>
  <si>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</si>
  <si>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</si>
  <si>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</si>
  <si>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</si>
  <si>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</si>
  <si>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</si>
  <si>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</si>
  <si>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</si>
  <si>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</si>
  <si>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</si>
  <si>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</si>
  <si>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</si>
  <si>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</si>
  <si>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</si>
  <si>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</si>
  <si>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</si>
  <si>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</si>
  <si>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</si>
  <si>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</si>
  <si>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</si>
  <si>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</si>
  <si>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</si>
  <si>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</si>
  <si>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</si>
  <si>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</si>
  <si>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</si>
  <si>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</si>
  <si>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</si>
  <si>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</si>
  <si>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</si>
  <si>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</si>
  <si>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</si>
  <si>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</si>
  <si>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</si>
  <si>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</si>
  <si>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</si>
  <si>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</si>
  <si>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</si>
  <si>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</si>
  <si>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</si>
  <si>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</si>
  <si>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</si>
  <si>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</si>
  <si>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</si>
  <si>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</si>
  <si>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</si>
  <si>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</si>
  <si>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</si>
  <si>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</si>
  <si>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</si>
  <si>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</si>
  <si>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</si>
  <si>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</si>
  <si>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</si>
  <si>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</si>
  <si>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</si>
  <si>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</si>
  <si>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</si>
  <si>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</si>
  <si>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</si>
  <si>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</si>
  <si>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</si>
  <si>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</si>
  <si>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</si>
  <si>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</si>
  <si>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</si>
  <si>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</si>
  <si>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</si>
  <si>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</si>
  <si>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</si>
  <si>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</si>
  <si>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</si>
  <si>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</si>
  <si>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</si>
  <si>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</si>
  <si>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</si>
  <si>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</si>
  <si>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</si>
  <si>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</si>
  <si>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</si>
  <si>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</si>
  <si>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</si>
  <si>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</si>
  <si>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</si>
  <si>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</si>
  <si>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</si>
  <si>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</si>
  <si>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</si>
  <si>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</si>
  <si>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</si>
  <si>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</si>
  <si>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</si>
  <si>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</si>
  <si>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</si>
  <si>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</si>
  <si>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</si>
  <si>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</si>
  <si>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</si>
  <si>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</si>
  <si>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</si>
  <si>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</si>
  <si>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</si>
  <si>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</si>
  <si>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</si>
  <si>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</si>
  <si>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</si>
  <si>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</si>
  <si>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</si>
  <si>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</si>
  <si>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</si>
  <si>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</si>
  <si>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</si>
  <si>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</si>
  <si>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</si>
  <si>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</si>
  <si>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</si>
  <si>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</si>
  <si>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</si>
  <si>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</si>
  <si>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</si>
  <si>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</si>
  <si>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</si>
  <si>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</si>
  <si>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</si>
  <si>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</si>
  <si>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</si>
  <si>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</si>
  <si>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</si>
  <si>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</si>
  <si>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</si>
  <si>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</si>
  <si>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</si>
  <si>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</si>
  <si>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</si>
  <si>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</si>
  <si>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</si>
  <si>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</si>
  <si>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</si>
  <si>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</si>
  <si>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</si>
  <si>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</si>
  <si>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</si>
  <si>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</si>
  <si>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</si>
  <si>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</si>
  <si>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</si>
  <si>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</si>
  <si>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</si>
  <si>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</si>
  <si>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</si>
  <si>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</si>
  <si>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</si>
  <si>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</si>
  <si>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</si>
  <si>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</si>
  <si>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</si>
  <si>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</si>
  <si>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</si>
  <si>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</si>
  <si>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</si>
  <si>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</si>
  <si>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</si>
  <si>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</si>
  <si>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</si>
  <si>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</si>
  <si>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</si>
  <si>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</si>
  <si>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</si>
  <si>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</si>
  <si>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</si>
  <si>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</si>
  <si>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</si>
  <si>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</si>
  <si>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</si>
  <si>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</si>
  <si>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</si>
  <si>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</si>
  <si>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</si>
  <si>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</si>
  <si>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</si>
  <si>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</si>
  <si>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</si>
  <si>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</si>
  <si>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</si>
  <si>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</si>
  <si>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</si>
  <si>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</si>
  <si>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</si>
  <si>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</si>
  <si>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</si>
  <si>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</si>
  <si>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</si>
  <si>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</si>
  <si>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</si>
  <si>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</si>
  <si>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</si>
  <si>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</si>
  <si>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</si>
  <si>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</si>
  <si>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</si>
  <si>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</si>
  <si>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</si>
  <si>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</si>
  <si>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</si>
  <si>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</si>
  <si>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</si>
  <si>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</si>
  <si>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</si>
  <si>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</si>
  <si>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</si>
  <si>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</si>
  <si>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</si>
  <si>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</si>
  <si>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</si>
  <si>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</si>
  <si>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</si>
  <si>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</si>
  <si>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</si>
  <si>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</si>
  <si>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</si>
  <si>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</si>
  <si>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</si>
  <si>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</si>
  <si>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</si>
  <si>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</si>
  <si>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</si>
  <si>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</si>
  <si>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</si>
  <si>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</si>
  <si>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</si>
  <si>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</si>
  <si>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</si>
  <si>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</si>
  <si>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</si>
  <si>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</si>
  <si>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</si>
  <si>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</si>
  <si>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</si>
  <si>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</si>
  <si>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</si>
  <si>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</si>
  <si>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</si>
  <si>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</si>
  <si>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</si>
  <si>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</si>
  <si>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</si>
  <si>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</si>
  <si>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</si>
  <si>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</si>
  <si>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</si>
  <si>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</si>
  <si>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</si>
  <si>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</si>
  <si>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</si>
  <si>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</si>
  <si>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</si>
  <si>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</si>
  <si>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</si>
  <si>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</si>
  <si>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</si>
  <si>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</si>
  <si>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</si>
  <si>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</si>
  <si>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</si>
  <si>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</si>
  <si>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</si>
  <si>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</si>
  <si>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</si>
  <si>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</si>
  <si>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</si>
  <si>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</si>
  <si>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</si>
  <si>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</si>
  <si>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</si>
  <si>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</si>
  <si>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</si>
  <si>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</si>
  <si>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</si>
  <si>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</si>
  <si>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</si>
  <si>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</si>
  <si>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</si>
  <si>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</si>
  <si>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</si>
  <si>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</si>
  <si>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</si>
  <si>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</si>
  <si>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</si>
  <si>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</si>
  <si>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</si>
  <si>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</si>
  <si>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</si>
  <si>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</si>
  <si>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</si>
  <si>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</si>
  <si>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</si>
  <si>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</si>
  <si>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</si>
  <si>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</si>
  <si>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</si>
  <si>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</si>
  <si>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</si>
  <si>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</si>
  <si>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</si>
  <si>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</si>
  <si>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</si>
  <si>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</si>
  <si>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</si>
  <si>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</si>
  <si>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</si>
  <si>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</si>
  <si>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</si>
  <si>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</si>
  <si>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</si>
  <si>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</si>
  <si>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</si>
  <si>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</si>
  <si>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</si>
  <si>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</si>
  <si>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</si>
  <si>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</si>
  <si>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</si>
  <si>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</si>
  <si>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</si>
  <si>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</si>
  <si>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</si>
  <si>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</si>
  <si>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</si>
  <si>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</si>
  <si>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</si>
  <si>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</si>
  <si>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</si>
  <si>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</si>
  <si>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</si>
  <si>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</si>
  <si>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</si>
  <si>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</si>
  <si>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</si>
  <si>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</si>
  <si>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</si>
  <si>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</si>
  <si>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</si>
  <si>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</si>
  <si>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</si>
  <si>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</si>
  <si>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</si>
  <si>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</si>
  <si>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</si>
  <si>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</si>
  <si>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</si>
  <si>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</si>
  <si>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</si>
  <si>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</si>
  <si>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</si>
  <si>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</si>
  <si>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</si>
  <si>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</si>
  <si>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</si>
  <si>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</si>
  <si>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</si>
  <si>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</si>
  <si>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</si>
  <si>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</si>
  <si>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</si>
  <si>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</si>
  <si>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</si>
  <si>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</si>
  <si>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</si>
  <si>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</si>
  <si>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</si>
  <si>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</si>
  <si>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</si>
  <si>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</si>
  <si>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</si>
  <si>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</si>
  <si>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</si>
  <si>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</si>
  <si>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</si>
  <si>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</si>
  <si>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</si>
  <si>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</si>
  <si>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</si>
  <si>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</si>
  <si>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</si>
  <si>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</si>
  <si>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</si>
  <si>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</si>
  <si>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</si>
  <si>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</si>
  <si>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</si>
  <si>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</si>
  <si>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</si>
  <si>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</si>
  <si>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</si>
  <si>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</si>
  <si>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</si>
  <si>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</si>
  <si>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</si>
  <si>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</si>
  <si>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</si>
  <si>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</si>
  <si>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</si>
  <si>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</si>
  <si>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</si>
  <si>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</si>
  <si>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</si>
  <si>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</si>
  <si>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</si>
  <si>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</si>
  <si>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</si>
  <si>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</si>
  <si>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</si>
  <si>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</si>
  <si>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</si>
  <si>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</si>
  <si>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</si>
  <si>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</si>
  <si>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</si>
  <si>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</si>
  <si>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</si>
  <si>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</si>
  <si>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</si>
  <si>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</si>
  <si>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</si>
  <si>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</si>
  <si>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</si>
  <si>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</si>
  <si>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</si>
  <si>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</si>
  <si>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</si>
  <si>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</si>
  <si>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</si>
  <si>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</si>
  <si>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</si>
  <si>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</si>
  <si>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</si>
  <si>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</si>
  <si>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</si>
  <si>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</si>
  <si>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</si>
  <si>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</si>
  <si>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</si>
  <si>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</si>
  <si>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</si>
  <si>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</si>
  <si>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</si>
  <si>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</si>
  <si>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</si>
  <si>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</si>
  <si>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</si>
  <si>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</si>
  <si>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</si>
  <si>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</si>
  <si>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</si>
  <si>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</si>
  <si>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</si>
  <si>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</si>
  <si>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</si>
  <si>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</si>
  <si>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</si>
  <si>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</si>
  <si>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</si>
  <si>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</si>
  <si>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</si>
  <si>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</si>
  <si>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</si>
  <si>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</si>
  <si>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</si>
  <si>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</si>
  <si>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</si>
  <si>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</si>
  <si>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</si>
  <si>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</si>
  <si>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</si>
  <si>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</si>
  <si>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</si>
  <si>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</si>
  <si>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</si>
  <si>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</si>
  <si>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</si>
  <si>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</si>
  <si>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</si>
  <si>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</si>
  <si>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</si>
  <si>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</si>
  <si>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</si>
  <si>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</si>
  <si>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</si>
  <si>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</si>
  <si>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</si>
  <si>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</si>
  <si>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</si>
  <si>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</si>
  <si>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</si>
  <si>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</si>
  <si>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</si>
  <si>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</si>
  <si>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</si>
  <si>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</si>
  <si>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</si>
  <si>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</si>
  <si>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</si>
  <si>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</si>
  <si>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</si>
  <si>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</si>
  <si>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</si>
  <si>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</si>
  <si>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</si>
  <si>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</si>
  <si>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</si>
  <si>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</si>
  <si>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</si>
  <si>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</si>
  <si>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</si>
  <si>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</si>
  <si>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</si>
  <si>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</si>
  <si>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</si>
  <si>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</si>
  <si>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</si>
  <si>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</si>
  <si>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</si>
  <si>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</si>
  <si>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</si>
  <si>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</si>
  <si>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</si>
  <si>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</si>
  <si>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</si>
  <si>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</si>
  <si>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</si>
  <si>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</si>
  <si>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</si>
  <si>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</si>
  <si>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</si>
  <si>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</si>
  <si>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</si>
  <si>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</si>
  <si>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</si>
  <si>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</si>
  <si>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</si>
  <si>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</si>
  <si>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</si>
  <si>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</si>
  <si>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</si>
  <si>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</si>
  <si>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</si>
  <si>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</si>
  <si>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</si>
  <si>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</si>
  <si>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</si>
  <si>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</si>
  <si>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</si>
  <si>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</si>
  <si>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</si>
  <si>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</si>
  <si>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</si>
  <si>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</si>
  <si>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</si>
  <si>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</si>
  <si>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</si>
  <si>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</si>
  <si>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</si>
  <si>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</si>
  <si>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</si>
  <si>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</si>
  <si>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</si>
  <si>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</si>
  <si>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</si>
  <si>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</si>
  <si>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</si>
  <si>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</si>
  <si>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</si>
  <si>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</si>
  <si>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</si>
  <si>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</si>
  <si>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</si>
  <si>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</si>
  <si>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</si>
  <si>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</si>
  <si>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</si>
  <si>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</si>
  <si>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</si>
  <si>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</si>
  <si>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</si>
  <si>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</si>
  <si>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</si>
  <si>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</si>
  <si>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</si>
  <si>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</si>
  <si>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</si>
  <si>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</si>
  <si>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</si>
  <si>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</si>
  <si>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</si>
  <si>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</si>
  <si>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</si>
  <si>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</si>
  <si>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</si>
  <si>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</si>
  <si>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</si>
  <si>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</si>
  <si>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</si>
  <si>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</si>
  <si>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</si>
  <si>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</si>
  <si>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</si>
  <si>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</si>
  <si>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</si>
  <si>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</si>
  <si>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</si>
  <si>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</si>
  <si>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</si>
  <si>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</si>
  <si>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</si>
  <si>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</si>
  <si>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</si>
  <si>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</si>
  <si>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</si>
  <si>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</si>
  <si>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</si>
  <si>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</si>
  <si>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</si>
  <si>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</si>
  <si>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</si>
  <si>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</si>
  <si>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</si>
  <si>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</si>
  <si>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</si>
  <si>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</si>
  <si>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</si>
  <si>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</si>
  <si>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</si>
  <si>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</si>
  <si>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</si>
  <si>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</si>
  <si>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</si>
  <si>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</si>
  <si>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</si>
  <si>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</si>
  <si>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</si>
  <si>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</si>
  <si>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</si>
  <si>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</si>
  <si>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</si>
  <si>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</si>
  <si>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</si>
  <si>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</si>
  <si>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</si>
  <si>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</si>
  <si>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</si>
  <si>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</si>
  <si>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</si>
  <si>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</si>
  <si>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</si>
  <si>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</si>
  <si>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</si>
  <si>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</si>
  <si>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</si>
  <si>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</si>
  <si>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</si>
  <si>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</si>
  <si>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</si>
  <si>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</si>
  <si>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</si>
  <si>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</si>
  <si>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</si>
  <si>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</si>
  <si>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</si>
  <si>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</si>
  <si>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</si>
  <si>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</si>
  <si>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</si>
  <si>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</si>
  <si>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</si>
  <si>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</si>
  <si>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</si>
  <si>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</si>
  <si>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</si>
  <si>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</si>
  <si>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</si>
  <si>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</si>
  <si>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</si>
  <si>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</si>
  <si>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</si>
  <si>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</si>
  <si>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</si>
  <si>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</si>
  <si>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</si>
  <si>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</si>
  <si>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</si>
  <si>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</si>
  <si>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</si>
  <si>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</si>
  <si>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</si>
  <si>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</si>
  <si>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</si>
  <si>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</si>
  <si>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</si>
  <si>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</si>
  <si>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</si>
  <si>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</si>
  <si>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</si>
  <si>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</si>
  <si>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</si>
  <si>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</si>
  <si>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</si>
  <si>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</si>
  <si>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</si>
  <si>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</si>
  <si>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</si>
  <si>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</si>
  <si>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</si>
  <si>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</si>
  <si>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</si>
  <si>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</si>
  <si>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</si>
  <si>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</si>
  <si>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</si>
  <si>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</si>
  <si>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</si>
  <si>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</si>
  <si>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</si>
  <si>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</si>
  <si>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</si>
  <si>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</si>
  <si>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</si>
  <si>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</si>
  <si>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</si>
  <si>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</si>
  <si>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</si>
  <si>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</si>
  <si>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</si>
  <si>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</si>
  <si>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</si>
  <si>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</si>
  <si>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</si>
  <si>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</si>
  <si>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</si>
  <si>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</si>
  <si>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</si>
  <si>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</si>
  <si>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</si>
  <si>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</si>
  <si>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</si>
  <si>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</si>
  <si>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</si>
  <si>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</si>
  <si>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</si>
  <si>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</si>
  <si>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</si>
  <si>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</si>
  <si>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</si>
  <si>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</si>
  <si>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</si>
  <si>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</si>
  <si>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</si>
  <si>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</si>
  <si>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</si>
  <si>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</si>
  <si>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</si>
  <si>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</si>
  <si>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</si>
  <si>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</si>
  <si>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</si>
  <si>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</si>
  <si>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</si>
  <si>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</si>
  <si>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</si>
  <si>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</si>
  <si>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</si>
  <si>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</si>
  <si>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</si>
  <si>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</si>
  <si>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</si>
  <si>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</si>
  <si>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</si>
  <si>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</si>
  <si>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</si>
  <si>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</si>
  <si>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</si>
  <si>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</si>
  <si>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</si>
  <si>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</si>
  <si>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</si>
  <si>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</si>
  <si>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</si>
  <si>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</si>
  <si>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</si>
  <si>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</si>
  <si>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</si>
  <si>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</si>
  <si>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</si>
  <si>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</si>
  <si>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</si>
  <si>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</si>
  <si>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</si>
  <si>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</si>
  <si>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</si>
  <si>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</si>
  <si>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</si>
  <si>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</si>
  <si>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</si>
  <si>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</si>
  <si>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</si>
  <si>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</si>
  <si>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</si>
  <si>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</si>
  <si>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</si>
  <si>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</si>
  <si>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</si>
  <si>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</si>
  <si>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</si>
  <si>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</si>
  <si>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</si>
  <si>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</si>
  <si>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</si>
  <si>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</si>
  <si>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</si>
  <si>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</si>
  <si>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</si>
  <si>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</si>
  <si>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</si>
  <si>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</si>
  <si>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</si>
  <si>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</si>
  <si>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</si>
  <si>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</si>
  <si>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</si>
  <si>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</si>
  <si>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</si>
  <si>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</si>
  <si>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</si>
  <si>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</si>
  <si>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</si>
  <si>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</si>
  <si>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</si>
  <si>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</si>
  <si>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</si>
  <si>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</si>
  <si>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</si>
  <si>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</si>
  <si>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</si>
  <si>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</si>
  <si>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</si>
  <si>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</si>
  <si>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</si>
  <si>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</si>
  <si>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</si>
  <si>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</si>
  <si>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</si>
  <si>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</si>
  <si>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</si>
  <si>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</si>
  <si>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</si>
  <si>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</si>
  <si>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</si>
  <si>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</si>
  <si>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</si>
  <si>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</si>
  <si>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</si>
  <si>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</si>
  <si>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</si>
  <si>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</si>
  <si>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</si>
  <si>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</si>
  <si>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</si>
  <si>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</si>
  <si>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</si>
  <si>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</si>
  <si>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</si>
  <si>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</si>
  <si>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</si>
  <si>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</si>
  <si>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</si>
  <si>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</si>
  <si>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</si>
  <si>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</si>
  <si>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</si>
  <si>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</si>
  <si>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</si>
  <si>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</si>
  <si>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</si>
  <si>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</si>
  <si>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</si>
  <si>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</si>
  <si>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</si>
  <si>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</si>
  <si>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</si>
  <si>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</si>
  <si>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</si>
  <si>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</si>
  <si>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</si>
  <si>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</si>
  <si>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</si>
  <si>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</si>
  <si>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</si>
  <si>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</si>
  <si>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</si>
  <si>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</si>
  <si>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</si>
  <si>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</si>
  <si>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</si>
  <si>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</si>
  <si>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</si>
  <si>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</si>
  <si>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</si>
  <si>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</si>
  <si>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</si>
  <si>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</si>
  <si>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</si>
  <si>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</si>
  <si>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</si>
  <si>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</si>
  <si>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</si>
  <si>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</si>
  <si>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</si>
  <si>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</si>
  <si>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</si>
  <si>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</si>
  <si>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</si>
  <si>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</si>
  <si>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</si>
  <si>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</si>
  <si>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</si>
  <si>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</si>
  <si>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</si>
  <si>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</si>
  <si>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</si>
  <si>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</si>
  <si>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</si>
  <si>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</si>
  <si>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</si>
  <si>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</si>
  <si>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</si>
  <si>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</si>
  <si>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</si>
  <si>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</si>
  <si>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</si>
  <si>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</si>
  <si>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</si>
  <si>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</si>
  <si>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</si>
  <si>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</si>
  <si>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</si>
  <si>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</si>
  <si>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</si>
  <si>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</si>
  <si>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</si>
  <si>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</si>
  <si>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</si>
  <si>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</si>
  <si>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</si>
  <si>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</si>
  <si>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</si>
  <si>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</si>
  <si>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</si>
  <si>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</si>
  <si>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</si>
  <si>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</si>
  <si>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</si>
  <si>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</si>
  <si>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</si>
  <si>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</si>
  <si>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</si>
  <si>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</si>
  <si>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</si>
  <si>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</si>
  <si>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</si>
  <si>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</si>
  <si>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</si>
  <si>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</si>
  <si>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</si>
  <si>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</si>
  <si>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</si>
  <si>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</si>
  <si>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</si>
  <si>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</si>
  <si>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</si>
  <si>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</si>
  <si>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</si>
  <si>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</si>
  <si>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</si>
  <si>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</si>
  <si>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</si>
  <si>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</si>
  <si>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</si>
  <si>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</si>
  <si>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</si>
  <si>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</si>
  <si>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</si>
  <si>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</si>
  <si>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</si>
  <si>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</si>
  <si>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</si>
  <si>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</si>
  <si>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</si>
  <si>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</si>
  <si>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</si>
  <si>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</si>
  <si>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</si>
  <si>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</si>
  <si>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</si>
  <si>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</si>
  <si>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</si>
  <si>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</si>
  <si>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</si>
  <si>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</si>
  <si>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</si>
  <si>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</si>
  <si>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</si>
  <si>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</si>
  <si>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</si>
  <si>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</si>
  <si>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</si>
  <si>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</si>
  <si>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</si>
  <si>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</si>
  <si>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</si>
  <si>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</si>
  <si>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</si>
  <si>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</si>
  <si>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</si>
  <si>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</si>
  <si>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</si>
  <si>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</si>
  <si>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</si>
  <si>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</si>
  <si>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</si>
  <si>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</si>
  <si>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</si>
  <si>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</si>
  <si>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</si>
  <si>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</si>
  <si>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</si>
  <si>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</si>
  <si>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</si>
  <si>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</si>
  <si>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</si>
  <si>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</si>
  <si>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</si>
  <si>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</si>
  <si>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</si>
  <si>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</si>
  <si>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</si>
  <si>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</si>
  <si>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</si>
  <si>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</si>
  <si>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</si>
  <si>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</si>
  <si>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</si>
  <si>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</si>
  <si>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</si>
  <si>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</si>
  <si>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</si>
  <si>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</si>
  <si>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</si>
  <si>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</si>
  <si>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</si>
  <si>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</si>
  <si>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</si>
  <si>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</si>
  <si>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</si>
  <si>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</si>
  <si>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</si>
  <si>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</si>
  <si>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</si>
  <si>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</si>
  <si>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</si>
  <si>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</si>
  <si>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</si>
  <si>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</si>
  <si>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</si>
  <si>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</si>
  <si>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</si>
  <si>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</si>
  <si>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</si>
  <si>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</si>
  <si>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</si>
  <si>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</si>
  <si>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</si>
  <si>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</si>
  <si>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</si>
  <si>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</si>
  <si>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</si>
  <si>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</si>
  <si>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</si>
  <si>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</si>
  <si>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</si>
  <si>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</si>
  <si>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</si>
  <si>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</si>
  <si>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</si>
  <si>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</si>
  <si>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</si>
  <si>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</si>
  <si>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</si>
  <si>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</si>
  <si>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</si>
  <si>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</si>
  <si>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</si>
  <si>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</si>
  <si>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</si>
  <si>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</si>
  <si>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</si>
  <si>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</si>
  <si>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</si>
  <si>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</si>
  <si>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</si>
  <si>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</si>
  <si>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</si>
  <si>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</si>
  <si>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</si>
  <si>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</si>
  <si>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</si>
  <si>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</si>
  <si>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</si>
  <si>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</si>
  <si>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</si>
  <si>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</si>
  <si>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</si>
  <si>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</si>
  <si>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</si>
  <si>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</si>
  <si>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</si>
  <si>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</si>
  <si>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</si>
  <si>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</si>
  <si>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</si>
  <si>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</si>
  <si>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</si>
  <si>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</si>
  <si>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</si>
  <si>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</si>
  <si>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</si>
  <si>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</si>
  <si>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</si>
  <si>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</si>
  <si>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</si>
  <si>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</si>
  <si>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</si>
  <si>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</si>
  <si>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</si>
  <si>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</si>
  <si>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</si>
  <si>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</si>
  <si>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</si>
  <si>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</si>
  <si>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</si>
  <si>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</si>
  <si>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</si>
  <si>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</si>
  <si>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</si>
  <si>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</si>
  <si>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</si>
  <si>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</si>
  <si>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</si>
  <si>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</si>
  <si>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</si>
  <si>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</si>
  <si>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</si>
  <si>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</si>
  <si>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</si>
  <si>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</si>
  <si>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</si>
  <si>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</si>
  <si>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</si>
  <si>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</si>
  <si>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</si>
  <si>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</si>
  <si>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</si>
  <si>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</si>
  <si>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</si>
  <si>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</si>
  <si>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</si>
  <si>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</si>
  <si>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</si>
  <si>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</si>
  <si>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</si>
  <si>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</si>
  <si>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</si>
  <si>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</si>
  <si>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</si>
  <si>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</si>
  <si>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</si>
  <si>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</si>
  <si>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</si>
  <si>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</si>
  <si>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</si>
  <si>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</si>
  <si>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</si>
  <si>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</si>
  <si>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</si>
  <si>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</si>
  <si>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</si>
  <si>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</si>
  <si>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</si>
  <si>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</si>
  <si>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</si>
  <si>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</si>
  <si>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</si>
  <si>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</si>
  <si>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</si>
  <si>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</si>
  <si>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</si>
  <si>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</si>
  <si>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</si>
  <si>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</si>
  <si>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</si>
  <si>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</si>
  <si>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</si>
  <si>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</si>
  <si>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</si>
  <si>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</si>
  <si>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</si>
  <si>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</si>
  <si>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</si>
  <si>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</si>
  <si>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</si>
  <si>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</si>
  <si>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</si>
  <si>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</si>
  <si>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</si>
  <si>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</si>
  <si>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</si>
  <si>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</si>
  <si>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</si>
  <si>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</si>
  <si>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</si>
  <si>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</si>
  <si>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</si>
  <si>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</si>
  <si>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</si>
  <si>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</si>
  <si>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</si>
  <si>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</si>
  <si>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</si>
  <si>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</si>
  <si>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</si>
  <si>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</si>
  <si>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</si>
  <si>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</si>
  <si>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</si>
  <si>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</si>
  <si>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</si>
  <si>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</si>
  <si>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</si>
  <si>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</si>
  <si>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</si>
  <si>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</si>
  <si>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</si>
  <si>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</si>
  <si>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</si>
  <si>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</si>
  <si>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</si>
  <si>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</si>
  <si>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</si>
  <si>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</si>
  <si>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</si>
  <si>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</si>
  <si>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</si>
  <si>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</si>
  <si>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</si>
  <si>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</si>
  <si>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</si>
  <si>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</si>
  <si>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</si>
  <si>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</si>
  <si>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</si>
  <si>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</si>
  <si>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</si>
  <si>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</si>
  <si>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</si>
  <si>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</si>
  <si>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</si>
  <si>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</si>
  <si>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</si>
  <si>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</si>
  <si>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</si>
  <si>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</si>
  <si>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</si>
  <si>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</si>
  <si>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</si>
  <si>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</si>
  <si>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</si>
  <si>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</si>
  <si>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</si>
  <si>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</si>
  <si>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</si>
  <si>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</si>
  <si>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</si>
  <si>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</si>
  <si>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</si>
  <si>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</si>
  <si>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</si>
  <si>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</si>
  <si>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</si>
  <si>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</si>
  <si>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</si>
  <si>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</si>
  <si>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</si>
  <si>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</si>
  <si>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</si>
  <si>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</si>
  <si>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</si>
  <si>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</si>
  <si>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</si>
  <si>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</si>
  <si>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</si>
  <si>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</si>
  <si>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</si>
  <si>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</si>
  <si>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</si>
  <si>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</si>
  <si>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</si>
  <si>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</si>
  <si>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</si>
  <si>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</si>
  <si>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</si>
  <si>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</si>
  <si>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</si>
  <si>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</si>
  <si>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</si>
  <si>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</si>
  <si>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</si>
  <si>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</si>
  <si>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</si>
  <si>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</si>
  <si>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</si>
  <si>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</si>
  <si>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</si>
  <si>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</si>
  <si>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</si>
  <si>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</si>
  <si>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</si>
  <si>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</si>
  <si>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</si>
  <si>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</si>
  <si>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</si>
  <si>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</si>
  <si>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</si>
  <si>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</si>
  <si>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</si>
  <si>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</si>
  <si>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</si>
  <si>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</si>
  <si>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</si>
  <si>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</si>
  <si>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</si>
  <si>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</si>
  <si>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</si>
  <si>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</si>
  <si>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</si>
  <si>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</si>
  <si>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</si>
  <si>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</si>
  <si>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</si>
  <si>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</si>
  <si>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</si>
  <si>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</si>
  <si>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</si>
  <si>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</si>
  <si>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</si>
  <si>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</si>
  <si>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</si>
  <si>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</si>
  <si>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</si>
  <si>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</si>
  <si>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</si>
  <si>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</si>
  <si>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</si>
  <si>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</si>
  <si>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</si>
  <si>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</si>
  <si>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</si>
  <si>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</si>
  <si>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</si>
  <si>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</si>
  <si>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</si>
  <si>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</si>
  <si>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</si>
  <si>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</si>
  <si>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</si>
  <si>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</si>
  <si>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</si>
  <si>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</si>
  <si>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</si>
  <si>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</si>
  <si>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</si>
  <si>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</si>
  <si>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</si>
  <si>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</si>
  <si>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</si>
  <si>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</si>
  <si>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</si>
  <si>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</si>
  <si>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</si>
  <si>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</si>
  <si>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</si>
  <si>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</si>
  <si>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</si>
  <si>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</si>
  <si>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</si>
  <si>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</si>
  <si>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</si>
  <si>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</si>
  <si>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</si>
  <si>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</si>
  <si>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</si>
  <si>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</si>
  <si>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</si>
  <si>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</si>
  <si>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</si>
  <si>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</si>
  <si>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</si>
  <si>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</si>
  <si>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</si>
  <si>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</si>
  <si>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</si>
  <si>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</si>
  <si>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</si>
  <si>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</si>
  <si>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</si>
  <si>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</si>
  <si>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</si>
  <si>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</si>
  <si>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</si>
  <si>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</si>
  <si>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</si>
  <si>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</si>
  <si>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</si>
  <si>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</si>
  <si>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</si>
  <si>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</si>
  <si>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</si>
  <si>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</si>
  <si>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</si>
  <si>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</si>
  <si>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</si>
  <si>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</si>
  <si>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</si>
  <si>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</si>
  <si>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</si>
  <si>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</si>
  <si>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</si>
  <si>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</si>
  <si>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</si>
  <si>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</si>
  <si>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</si>
  <si>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</si>
  <si>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</si>
  <si>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</si>
  <si>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</si>
  <si>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</si>
  <si>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</si>
  <si>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</si>
  <si>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</si>
  <si>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</si>
  <si>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</si>
  <si>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</si>
  <si>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</si>
  <si>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</si>
  <si>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</si>
  <si>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</si>
  <si>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</si>
  <si>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</si>
  <si>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</si>
  <si>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</si>
  <si>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</si>
  <si>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</si>
  <si>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</si>
  <si>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</si>
  <si>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</si>
  <si>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</si>
  <si>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</si>
  <si>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</si>
  <si>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</si>
  <si>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</si>
  <si>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</si>
  <si>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</si>
  <si>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</si>
  <si>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</si>
  <si>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</si>
  <si>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</si>
  <si>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</si>
  <si>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</si>
  <si>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</si>
  <si>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</si>
  <si>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</si>
  <si>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</si>
  <si>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</si>
  <si>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</si>
  <si>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</si>
  <si>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</si>
  <si>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</si>
  <si>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</si>
  <si>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</si>
  <si>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</si>
  <si>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</si>
  <si>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</si>
  <si>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</si>
  <si>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</si>
  <si>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</si>
  <si>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</si>
  <si>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</si>
  <si>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</si>
  <si>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</si>
  <si>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</si>
  <si>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</si>
  <si>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</si>
  <si>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</si>
  <si>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</si>
  <si>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</si>
  <si>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</si>
  <si>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</si>
  <si>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</si>
  <si>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</si>
  <si>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</si>
  <si>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</si>
  <si>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</si>
  <si>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</si>
  <si>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</si>
  <si>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</si>
  <si>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</si>
  <si>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</si>
  <si>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</si>
  <si>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</si>
  <si>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</si>
  <si>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</si>
  <si>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</si>
  <si>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</si>
  <si>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</si>
  <si>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</si>
  <si>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</si>
  <si>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</si>
  <si>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</si>
  <si>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</si>
  <si>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</si>
  <si>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</si>
  <si>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</si>
  <si>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</si>
  <si>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</si>
  <si>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</si>
  <si>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</si>
  <si>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</si>
  <si>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</si>
  <si>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</si>
  <si>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</si>
  <si>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</si>
  <si>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</si>
  <si>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</si>
  <si>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</si>
  <si>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</si>
  <si>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</si>
  <si>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</si>
  <si>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</si>
  <si>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</si>
  <si>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</si>
  <si>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</si>
  <si>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</si>
  <si>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</si>
  <si>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</si>
  <si>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</si>
  <si>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</si>
  <si>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</si>
  <si>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</si>
  <si>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</si>
  <si>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</si>
  <si>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</si>
  <si>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</si>
  <si>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</si>
  <si>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</si>
  <si>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</si>
  <si>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</si>
  <si>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</si>
  <si>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</si>
  <si>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</si>
  <si>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</si>
  <si>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</si>
  <si>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</si>
  <si>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</si>
  <si>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</si>
  <si>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</si>
  <si>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</si>
  <si>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</si>
  <si>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</si>
  <si>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</si>
  <si>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</si>
  <si>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</si>
  <si>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</si>
  <si>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</si>
  <si>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</si>
  <si>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</si>
  <si>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</si>
  <si>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</si>
  <si>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</si>
  <si>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</si>
  <si>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</si>
  <si>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</si>
  <si>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</si>
  <si>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</si>
  <si>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</si>
  <si>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</si>
  <si>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</si>
  <si>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</si>
  <si>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</si>
  <si>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</si>
  <si>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</si>
  <si>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</si>
  <si>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</si>
  <si>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</si>
  <si>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</si>
  <si>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</si>
  <si>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</si>
  <si>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</si>
  <si>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</si>
  <si>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</si>
  <si>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</si>
  <si>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</si>
  <si>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</si>
  <si>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</si>
  <si>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</si>
  <si>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</si>
  <si>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</si>
  <si>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</si>
  <si>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</si>
  <si>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</si>
  <si>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</si>
  <si>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</si>
  <si>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</si>
  <si>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</si>
  <si>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</si>
  <si>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</si>
  <si>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</si>
  <si>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</si>
  <si>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</si>
  <si>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</si>
  <si>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</si>
  <si>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</si>
  <si>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</si>
  <si>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</si>
  <si>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</si>
  <si>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</si>
  <si>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</si>
  <si>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</si>
  <si>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</si>
  <si>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</si>
  <si>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</si>
  <si>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</si>
  <si>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</si>
  <si>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</si>
  <si>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</si>
  <si>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</si>
  <si>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</si>
  <si>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</si>
  <si>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</si>
  <si>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</si>
  <si>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</si>
  <si>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</si>
  <si>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</si>
  <si>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</si>
  <si>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</si>
  <si>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</si>
  <si>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</si>
  <si>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</si>
  <si>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</si>
  <si>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</si>
  <si>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</si>
  <si>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</si>
  <si>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</si>
  <si>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</si>
  <si>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</si>
  <si>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</si>
  <si>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</si>
  <si>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</si>
  <si>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</si>
  <si>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</si>
  <si>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</si>
  <si>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</si>
  <si>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</si>
  <si>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</si>
  <si>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</si>
  <si>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</si>
  <si>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</si>
  <si>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</si>
  <si>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</si>
  <si>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</si>
  <si>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</si>
  <si>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</si>
  <si>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</si>
  <si>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</si>
  <si>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</si>
  <si>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</si>
  <si>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</si>
  <si>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</si>
  <si>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</si>
  <si>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</si>
  <si>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</si>
  <si>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</si>
  <si>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</si>
  <si>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</si>
  <si>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</si>
  <si>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</si>
  <si>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</si>
  <si>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</si>
  <si>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</si>
  <si>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</si>
  <si>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</si>
  <si>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</si>
  <si>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</si>
  <si>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</si>
  <si>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</si>
  <si>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</si>
  <si>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</si>
  <si>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</si>
  <si>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</si>
  <si>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</si>
  <si>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</si>
  <si>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</si>
  <si>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</si>
  <si>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</si>
  <si>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</si>
  <si>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</si>
  <si>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</si>
  <si>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</si>
  <si>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</si>
  <si>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</si>
  <si>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</si>
  <si>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</si>
  <si>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</si>
  <si>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</si>
  <si>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</si>
  <si>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</si>
  <si>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</si>
  <si>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</si>
  <si>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</si>
  <si>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</si>
  <si>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</si>
  <si>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</si>
  <si>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</si>
  <si>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</si>
  <si>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</si>
  <si>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</si>
  <si>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</si>
  <si>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</si>
  <si>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</si>
  <si>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</si>
  <si>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</si>
  <si>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</si>
  <si>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</si>
  <si>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</si>
  <si>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</si>
  <si>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</si>
  <si>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</si>
  <si>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</si>
  <si>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</si>
  <si>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</si>
  <si>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</si>
  <si>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</si>
  <si>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</si>
  <si>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</si>
  <si>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</si>
  <si>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</si>
  <si>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</si>
  <si>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</si>
  <si>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</si>
  <si>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</si>
  <si>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</si>
  <si>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</si>
  <si>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</si>
  <si>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</si>
  <si>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</si>
  <si>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</si>
  <si>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</si>
  <si>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</si>
  <si>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</si>
  <si>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</si>
  <si>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</si>
  <si>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</si>
  <si>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</si>
  <si>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</si>
  <si>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</si>
  <si>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</si>
  <si>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</si>
  <si>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</si>
  <si>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</si>
  <si>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</si>
  <si>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</si>
  <si>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</si>
  <si>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</si>
  <si>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</si>
  <si>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</si>
  <si>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</si>
  <si>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</si>
  <si>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</si>
  <si>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</si>
  <si>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</si>
  <si>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</si>
  <si>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</si>
  <si>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</si>
  <si>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</si>
  <si>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</si>
  <si>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</si>
  <si>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</si>
  <si>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</si>
  <si>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</si>
  <si>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</si>
  <si>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</si>
  <si>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</si>
  <si>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</si>
  <si>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</si>
  <si>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</si>
  <si>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</si>
  <si>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</si>
  <si>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</si>
  <si>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</si>
  <si>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</si>
  <si>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Уточнен план 2020</t>
  </si>
  <si>
    <t>Отчет 2020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</si>
  <si>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</si>
  <si>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</si>
  <si>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</si>
  <si>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</si>
  <si>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</si>
  <si>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</si>
  <si>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</si>
  <si>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</si>
  <si>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</si>
  <si>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</si>
  <si>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</si>
  <si>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</si>
  <si>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</si>
  <si>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</si>
  <si>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</si>
  <si>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</si>
  <si>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</si>
  <si>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</si>
  <si>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</si>
  <si>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</si>
  <si>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</si>
  <si>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</si>
  <si>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</si>
  <si>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</si>
  <si>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</si>
  <si>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</si>
  <si>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</si>
  <si>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</si>
  <si>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</si>
  <si>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</si>
  <si>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</si>
  <si>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</si>
  <si>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</si>
  <si>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</si>
  <si>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</si>
  <si>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</si>
  <si>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</si>
  <si>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</si>
  <si>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</si>
  <si>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</si>
  <si>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</si>
  <si>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</si>
  <si>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</si>
  <si>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</si>
  <si>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</si>
  <si>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</si>
  <si>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</si>
  <si>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</si>
  <si>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</si>
  <si>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</si>
  <si>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</si>
  <si>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</si>
  <si>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</si>
  <si>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</si>
  <si>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</si>
  <si>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b618</t>
  </si>
  <si>
    <t>Ирина Азманова</t>
  </si>
  <si>
    <t>Диана Димитрова</t>
  </si>
  <si>
    <t>Атанас Атанасов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</si>
</sst>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Твърдица</v>
      </c>
      <c r="C2" s="1730"/>
      <c r="D2" s="1731"/>
      <c r="E2" s="1019"/>
      <c r="F2" s="1020">
        <f>+OTCHET!H9</f>
        <v>0</v>
      </c>
      <c r="G2" s="1021" t="str">
        <f>+OTCHET!F12</f>
        <v>7004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992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39" t="s">
        <v>995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43921</v>
      </c>
      <c r="M6" s="1019"/>
      <c r="N6" s="1044" t="s">
        <v>997</v>
      </c>
      <c r="O6" s="1008"/>
      <c r="P6" s="1045">
        <f>OTCHET!F9</f>
        <v>43921</v>
      </c>
      <c r="Q6" s="1044" t="s">
        <v>997</v>
      </c>
      <c r="R6" s="1046"/>
      <c r="S6" s="1740">
        <f>+Q4</f>
        <v>2020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0" t="s">
        <v>974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43921</v>
      </c>
      <c r="H9" s="1019"/>
      <c r="I9" s="1069">
        <f>+L4</f>
        <v>2020</v>
      </c>
      <c r="J9" s="1070">
        <f>+L6</f>
        <v>43921</v>
      </c>
      <c r="K9" s="1071"/>
      <c r="L9" s="1072">
        <f>+L6</f>
        <v>43921</v>
      </c>
      <c r="M9" s="1071"/>
      <c r="N9" s="1073">
        <f>+L6</f>
        <v>43921</v>
      </c>
      <c r="O9" s="1074"/>
      <c r="P9" s="1075">
        <f>+L4</f>
        <v>2020</v>
      </c>
      <c r="Q9" s="1073">
        <f>+L6</f>
        <v>43921</v>
      </c>
      <c r="R9" s="1046"/>
      <c r="S9" s="1723" t="s">
        <v>975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1012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1996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1995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1014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1016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1018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1020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5" t="s">
        <v>1022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1024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1997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0" t="s">
        <v>1027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1030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1032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1034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1036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1043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1045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1047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1049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1051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1054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1056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1057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1059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1061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2" t="s">
        <v>1063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4" t="s">
        <v>1067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1069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1071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1073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1075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0" t="s">
        <v>1077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1080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5" t="s">
        <v>1082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1084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1086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0" t="s">
        <v>1090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1093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1095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1097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1100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1102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1104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1107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1109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1111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3" t="s">
        <v>1113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4" t="s">
        <v>1116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5" t="s">
        <v>1118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1" t="s">
        <v>1120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1126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1128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1130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1133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1135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1137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1139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1141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1144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1146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1148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1150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1154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1156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1158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1161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1163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1165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1168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1170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1172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3684</v>
      </c>
      <c r="M116" s="1095"/>
      <c r="N116" s="1132">
        <f>+ROUND(+G116+J116+L116,0)</f>
        <v>3684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3684</v>
      </c>
      <c r="R116" s="1046"/>
      <c r="S116" s="1684" t="s">
        <v>1175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1177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3684</v>
      </c>
      <c r="M118" s="1095"/>
      <c r="N118" s="1209">
        <f>+ROUND(+SUM(N116:N117),0)</f>
        <v>3684</v>
      </c>
      <c r="O118" s="1097"/>
      <c r="P118" s="1207">
        <f>+ROUND(+SUM(P116:P117),0)</f>
        <v>0</v>
      </c>
      <c r="Q118" s="1208">
        <f>+ROUND(+SUM(Q116:Q117),0)</f>
        <v>3684</v>
      </c>
      <c r="R118" s="1046"/>
      <c r="S118" s="1690" t="s">
        <v>1179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3684</v>
      </c>
      <c r="M120" s="1095"/>
      <c r="N120" s="1234">
        <f>+ROUND(N106+N110+N114+N118,0)</f>
        <v>3684</v>
      </c>
      <c r="O120" s="1097"/>
      <c r="P120" s="1280">
        <f>+ROUND(P106+P110+P114+P118,0)</f>
        <v>0</v>
      </c>
      <c r="Q120" s="1233">
        <f>+ROUND(Q106+Q110+Q114+Q118,0)</f>
        <v>3684</v>
      </c>
      <c r="R120" s="1046"/>
      <c r="S120" s="1693" t="s">
        <v>1181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1184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1188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1190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1192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174896</v>
      </c>
      <c r="M129" s="1095"/>
      <c r="N129" s="1109">
        <f>+ROUND(+G129+J129+L129,0)</f>
        <v>174896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174896</v>
      </c>
      <c r="R129" s="1046"/>
      <c r="S129" s="1684" t="s">
        <v>1195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1197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178580</v>
      </c>
      <c r="M131" s="1095"/>
      <c r="N131" s="1121">
        <f>+ROUND(+G131+J131+L131,0)</f>
        <v>178580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178580</v>
      </c>
      <c r="R131" s="1046"/>
      <c r="S131" s="1687" t="s">
        <v>1199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3684</v>
      </c>
      <c r="M132" s="1095"/>
      <c r="N132" s="1296">
        <f>+ROUND(+N131-N129-N130,0)</f>
        <v>3684</v>
      </c>
      <c r="O132" s="1097"/>
      <c r="P132" s="1294">
        <f>+ROUND(+P131-P129-P130,0)</f>
        <v>0</v>
      </c>
      <c r="Q132" s="1295">
        <f>+ROUND(+Q131-Q129-Q130,0)</f>
        <v>3684</v>
      </c>
      <c r="R132" s="1046"/>
      <c r="S132" s="1669" t="s">
        <v>1201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43936</v>
      </c>
      <c r="D134" s="1247" t="s">
        <v>1203</v>
      </c>
      <c r="E134" s="1019"/>
      <c r="F134" s="1673"/>
      <c r="G134" s="1673"/>
      <c r="H134" s="1019"/>
      <c r="I134" s="1304" t="s">
        <v>1204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969</v>
      </c>
      <c r="F11" s="707">
        <f>OTCHET!F9</f>
        <v>43921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2070</v>
      </c>
      <c r="F17" s="1745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2014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3684</v>
      </c>
      <c r="G86" s="906">
        <f>+G87+G88</f>
        <v>0</v>
      </c>
      <c r="H86" s="907">
        <f>+H87+H88</f>
        <v>3684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3684</v>
      </c>
      <c r="G88" s="964">
        <f>+OTCHET!I521+OTCHET!I524+OTCHET!I544</f>
        <v>0</v>
      </c>
      <c r="H88" s="965">
        <f>+OTCHET!J521+OTCHET!J524+OTCHET!J544</f>
        <v>3684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174896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174896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-178580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-178580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Ирина Азманова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Диана Димитрова</v>
      </c>
      <c r="F114" s="1748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93">
      <selection activeCell="E606" sqref="E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3" t="str">
        <f>VLOOKUP(E15,SMETKA,2,FALSE)</f>
        <v>ОТЧЕТНИ ДАННИ ПО ЕБК ЗА СМЕТКИТЕ ЗА ЧУЖДИ СРЕДСТВА</v>
      </c>
      <c r="C7" s="1824"/>
      <c r="D7" s="182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5" t="s">
        <v>1865</v>
      </c>
      <c r="C9" s="1826"/>
      <c r="D9" s="1827"/>
      <c r="E9" s="115">
        <v>43831</v>
      </c>
      <c r="F9" s="116">
        <v>43921</v>
      </c>
      <c r="G9" s="113"/>
      <c r="H9" s="1415"/>
      <c r="I9" s="1757"/>
      <c r="J9" s="1758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март</v>
      </c>
      <c r="G10" s="113"/>
      <c r="H10" s="114"/>
      <c r="I10" s="1759" t="s">
        <v>968</v>
      </c>
      <c r="J10" s="17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0"/>
      <c r="J11" s="1760"/>
      <c r="K11" s="113"/>
      <c r="L11" s="113"/>
      <c r="M11" s="7">
        <v>1</v>
      </c>
      <c r="N11" s="108"/>
    </row>
    <row r="12" spans="2:14" ht="27" customHeight="1">
      <c r="B12" s="1787" t="str">
        <f>VLOOKUP(F12,PRBK,2,FALSE)</f>
        <v>Твърдица</v>
      </c>
      <c r="C12" s="1788"/>
      <c r="D12" s="1789"/>
      <c r="E12" s="118" t="s">
        <v>962</v>
      </c>
      <c r="F12" s="1586" t="s">
        <v>1545</v>
      </c>
      <c r="G12" s="113"/>
      <c r="H12" s="114"/>
      <c r="I12" s="1760"/>
      <c r="J12" s="1760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8" t="s">
        <v>2060</v>
      </c>
      <c r="F19" s="1829"/>
      <c r="G19" s="1829"/>
      <c r="H19" s="1830"/>
      <c r="I19" s="1834" t="s">
        <v>2061</v>
      </c>
      <c r="J19" s="1835"/>
      <c r="K19" s="1835"/>
      <c r="L19" s="183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1" t="s">
        <v>468</v>
      </c>
      <c r="D22" s="182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1" t="s">
        <v>470</v>
      </c>
      <c r="D28" s="182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1" t="s">
        <v>126</v>
      </c>
      <c r="D33" s="182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1" t="s">
        <v>121</v>
      </c>
      <c r="D39" s="182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9" t="str">
        <f>$B$7</f>
        <v>ОТЧЕТНИ ДАННИ ПО ЕБК ЗА СМЕТКИТЕ ЗА ЧУЖДИ СРЕДСТВА</v>
      </c>
      <c r="C174" s="1820"/>
      <c r="D174" s="182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4" t="str">
        <f>$B$9</f>
        <v>Твърдица</v>
      </c>
      <c r="C176" s="1785"/>
      <c r="D176" s="1786"/>
      <c r="E176" s="115">
        <f>$E$9</f>
        <v>43831</v>
      </c>
      <c r="F176" s="226">
        <f>$F$9</f>
        <v>43921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7" t="str">
        <f>$B$12</f>
        <v>Твърдица</v>
      </c>
      <c r="C179" s="1788"/>
      <c r="D179" s="1789"/>
      <c r="E179" s="231" t="s">
        <v>890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8" t="s">
        <v>2062</v>
      </c>
      <c r="F183" s="1829"/>
      <c r="G183" s="1829"/>
      <c r="H183" s="1830"/>
      <c r="I183" s="1837" t="s">
        <v>2063</v>
      </c>
      <c r="J183" s="1838"/>
      <c r="K183" s="1838"/>
      <c r="L183" s="183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7" t="s">
        <v>744</v>
      </c>
      <c r="D187" s="181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3" t="s">
        <v>747</v>
      </c>
      <c r="D190" s="181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5" t="s">
        <v>194</v>
      </c>
      <c r="D196" s="181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1" t="s">
        <v>199</v>
      </c>
      <c r="D204" s="181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3" t="s">
        <v>200</v>
      </c>
      <c r="D205" s="181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7" t="s">
        <v>272</v>
      </c>
      <c r="D223" s="180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7" t="s">
        <v>722</v>
      </c>
      <c r="D227" s="180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7" t="s">
        <v>219</v>
      </c>
      <c r="D233" s="180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7" t="s">
        <v>221</v>
      </c>
      <c r="D236" s="180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9" t="s">
        <v>222</v>
      </c>
      <c r="D237" s="181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9" t="s">
        <v>223</v>
      </c>
      <c r="D238" s="181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9" t="s">
        <v>1657</v>
      </c>
      <c r="D239" s="181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7" t="s">
        <v>224</v>
      </c>
      <c r="D240" s="180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7" t="s">
        <v>234</v>
      </c>
      <c r="D255" s="180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7" t="s">
        <v>235</v>
      </c>
      <c r="D256" s="180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7" t="s">
        <v>236</v>
      </c>
      <c r="D257" s="180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7" t="s">
        <v>237</v>
      </c>
      <c r="D258" s="180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7" t="s">
        <v>1662</v>
      </c>
      <c r="D265" s="180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7" t="s">
        <v>1659</v>
      </c>
      <c r="D269" s="180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7" t="s">
        <v>1660</v>
      </c>
      <c r="D270" s="180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9" t="s">
        <v>247</v>
      </c>
      <c r="D271" s="181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7" t="s">
        <v>273</v>
      </c>
      <c r="D272" s="180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5" t="s">
        <v>248</v>
      </c>
      <c r="D275" s="180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5" t="s">
        <v>249</v>
      </c>
      <c r="D276" s="180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5" t="s">
        <v>623</v>
      </c>
      <c r="D284" s="180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5" t="s">
        <v>685</v>
      </c>
      <c r="D287" s="180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7" t="s">
        <v>686</v>
      </c>
      <c r="D288" s="180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914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2" t="s">
        <v>694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4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4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9" t="str">
        <f>$B$7</f>
        <v>ОТЧЕТНИ ДАННИ ПО ЕБК ЗА СМЕТКИТЕ ЗА ЧУЖДИ СРЕДСТВА</v>
      </c>
      <c r="C348" s="1799"/>
      <c r="D348" s="179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4" t="str">
        <f>$B$9</f>
        <v>Твърдица</v>
      </c>
      <c r="C350" s="1785"/>
      <c r="D350" s="1786"/>
      <c r="E350" s="115">
        <f>$E$9</f>
        <v>43831</v>
      </c>
      <c r="F350" s="407">
        <f>$F$9</f>
        <v>43921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7" t="str">
        <f>$B$12</f>
        <v>Твърдица</v>
      </c>
      <c r="C353" s="1788"/>
      <c r="D353" s="1789"/>
      <c r="E353" s="410" t="s">
        <v>890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0" t="s">
        <v>2064</v>
      </c>
      <c r="F357" s="1841"/>
      <c r="G357" s="1841"/>
      <c r="H357" s="1842"/>
      <c r="I357" s="418" t="s">
        <v>2065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7" t="s">
        <v>276</v>
      </c>
      <c r="D361" s="179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1" t="s">
        <v>287</v>
      </c>
      <c r="D375" s="176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1" t="s">
        <v>309</v>
      </c>
      <c r="D383" s="176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1" t="s">
        <v>253</v>
      </c>
      <c r="D388" s="176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1" t="s">
        <v>254</v>
      </c>
      <c r="D391" s="176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1" t="s">
        <v>256</v>
      </c>
      <c r="D396" s="176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2015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1" t="s">
        <v>257</v>
      </c>
      <c r="D399" s="176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1" t="s">
        <v>921</v>
      </c>
      <c r="D402" s="176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1" t="s">
        <v>680</v>
      </c>
      <c r="D405" s="176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1" t="s">
        <v>681</v>
      </c>
      <c r="D406" s="176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1" t="s">
        <v>699</v>
      </c>
      <c r="D409" s="176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1" t="s">
        <v>260</v>
      </c>
      <c r="D412" s="176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1" t="s">
        <v>767</v>
      </c>
      <c r="D422" s="176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1" t="s">
        <v>704</v>
      </c>
      <c r="D423" s="176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1" t="s">
        <v>261</v>
      </c>
      <c r="D424" s="1762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1" t="s">
        <v>683</v>
      </c>
      <c r="D425" s="1762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1" t="s">
        <v>925</v>
      </c>
      <c r="D426" s="176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0" t="str">
        <f>$B$7</f>
        <v>ОТЧЕТНИ ДАННИ ПО ЕБК ЗА СМЕТКИТЕ ЗА ЧУЖДИ СРЕДСТВА</v>
      </c>
      <c r="C433" s="1791"/>
      <c r="D433" s="179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4" t="str">
        <f>$B$9</f>
        <v>Твърдица</v>
      </c>
      <c r="C435" s="1785"/>
      <c r="D435" s="1786"/>
      <c r="E435" s="115">
        <f>$E$9</f>
        <v>43831</v>
      </c>
      <c r="F435" s="407">
        <f>$F$9</f>
        <v>43921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7" t="str">
        <f>$B$12</f>
        <v>Твърдица</v>
      </c>
      <c r="C438" s="1788"/>
      <c r="D438" s="1789"/>
      <c r="E438" s="410" t="s">
        <v>890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8" t="s">
        <v>2066</v>
      </c>
      <c r="F442" s="1829"/>
      <c r="G442" s="1829"/>
      <c r="H442" s="1830"/>
      <c r="I442" s="522" t="s">
        <v>2067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2" t="str">
        <f>$B$7</f>
        <v>ОТЧЕТНИ ДАННИ ПО ЕБК ЗА СМЕТКИТЕ ЗА ЧУЖДИ СРЕДСТВА</v>
      </c>
      <c r="C449" s="1793"/>
      <c r="D449" s="179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4" t="str">
        <f>$B$9</f>
        <v>Твърдица</v>
      </c>
      <c r="C451" s="1785"/>
      <c r="D451" s="1786"/>
      <c r="E451" s="115">
        <f>$E$9</f>
        <v>43831</v>
      </c>
      <c r="F451" s="407">
        <f>$F$9</f>
        <v>43921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7" t="str">
        <f>$B$12</f>
        <v>Твърдица</v>
      </c>
      <c r="C454" s="1788"/>
      <c r="D454" s="1789"/>
      <c r="E454" s="410" t="s">
        <v>890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1" t="s">
        <v>2068</v>
      </c>
      <c r="F458" s="1832"/>
      <c r="G458" s="1832"/>
      <c r="H458" s="1833"/>
      <c r="I458" s="564" t="s">
        <v>2069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6" t="s">
        <v>768</v>
      </c>
      <c r="D461" s="177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1" t="s">
        <v>771</v>
      </c>
      <c r="D465" s="177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1" t="s">
        <v>1958</v>
      </c>
      <c r="D468" s="177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6" t="s">
        <v>774</v>
      </c>
      <c r="D471" s="177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2" t="s">
        <v>781</v>
      </c>
      <c r="D478" s="177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4" t="s">
        <v>929</v>
      </c>
      <c r="D481" s="177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9" t="s">
        <v>934</v>
      </c>
      <c r="D497" s="177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9" t="s">
        <v>24</v>
      </c>
      <c r="D502" s="1775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8" t="s">
        <v>935</v>
      </c>
      <c r="D503" s="177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4" t="s">
        <v>33</v>
      </c>
      <c r="D512" s="177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4" t="s">
        <v>37</v>
      </c>
      <c r="D516" s="177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4" t="s">
        <v>936</v>
      </c>
      <c r="D521" s="178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9" t="s">
        <v>937</v>
      </c>
      <c r="D524" s="177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2" t="s">
        <v>313</v>
      </c>
      <c r="D531" s="178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4" t="s">
        <v>939</v>
      </c>
      <c r="D535" s="177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9" t="s">
        <v>940</v>
      </c>
      <c r="D536" s="177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1" t="s">
        <v>941</v>
      </c>
      <c r="D541" s="177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4" t="s">
        <v>942</v>
      </c>
      <c r="D544" s="177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3684</v>
      </c>
      <c r="K544" s="581">
        <f t="shared" si="127"/>
        <v>0</v>
      </c>
      <c r="L544" s="578">
        <f t="shared" si="127"/>
        <v>3684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3684</v>
      </c>
      <c r="K546" s="597">
        <v>0</v>
      </c>
      <c r="L546" s="1385">
        <f t="shared" si="116"/>
        <v>3684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1" t="s">
        <v>951</v>
      </c>
      <c r="D566" s="178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-3684</v>
      </c>
      <c r="K566" s="581">
        <f t="shared" si="128"/>
        <v>0</v>
      </c>
      <c r="L566" s="578">
        <f t="shared" si="128"/>
        <v>-3684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174896</v>
      </c>
      <c r="K567" s="584">
        <v>0</v>
      </c>
      <c r="L567" s="1379">
        <f t="shared" si="116"/>
        <v>174896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>
        <v>0</v>
      </c>
      <c r="H573" s="1627">
        <v>0</v>
      </c>
      <c r="I573" s="152"/>
      <c r="J573" s="153">
        <v>-178580</v>
      </c>
      <c r="K573" s="1627">
        <v>0</v>
      </c>
      <c r="L573" s="1393">
        <f t="shared" si="129"/>
        <v>-178580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1" t="s">
        <v>956</v>
      </c>
      <c r="D586" s="177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1" t="s">
        <v>833</v>
      </c>
      <c r="D591" s="177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3" t="s">
        <v>2075</v>
      </c>
      <c r="H600" s="1764"/>
      <c r="I600" s="1764"/>
      <c r="J600" s="176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1" t="s">
        <v>877</v>
      </c>
      <c r="H601" s="1751"/>
      <c r="I601" s="1751"/>
      <c r="J601" s="175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 t="s">
        <v>2074</v>
      </c>
      <c r="E603" s="671"/>
      <c r="F603" s="218" t="s">
        <v>879</v>
      </c>
      <c r="G603" s="1766" t="s">
        <v>2076</v>
      </c>
      <c r="H603" s="1767"/>
      <c r="I603" s="1767"/>
      <c r="J603" s="1768"/>
      <c r="K603" s="103"/>
      <c r="L603" s="228"/>
      <c r="M603" s="7">
        <v>1</v>
      </c>
      <c r="N603" s="518"/>
    </row>
    <row r="604" spans="1:14" ht="21.75" customHeight="1">
      <c r="A604" s="23"/>
      <c r="B604" s="1749" t="s">
        <v>880</v>
      </c>
      <c r="C604" s="1750"/>
      <c r="D604" s="672" t="s">
        <v>881</v>
      </c>
      <c r="E604" s="673"/>
      <c r="F604" s="674"/>
      <c r="G604" s="1751" t="s">
        <v>877</v>
      </c>
      <c r="H604" s="1751"/>
      <c r="I604" s="1751"/>
      <c r="J604" s="1751"/>
      <c r="K604" s="103"/>
      <c r="L604" s="228"/>
      <c r="M604" s="7">
        <v>1</v>
      </c>
      <c r="N604" s="518"/>
    </row>
    <row r="605" spans="1:14" ht="24.75" customHeight="1">
      <c r="A605" s="36"/>
      <c r="B605" s="1752">
        <v>43936</v>
      </c>
      <c r="C605" s="1753"/>
      <c r="D605" s="675" t="s">
        <v>882</v>
      </c>
      <c r="E605" s="676">
        <v>45442585</v>
      </c>
      <c r="F605" s="677"/>
      <c r="G605" s="678" t="s">
        <v>883</v>
      </c>
      <c r="H605" s="1754"/>
      <c r="I605" s="1755"/>
      <c r="J605" s="175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4"/>
      <c r="I607" s="1755"/>
      <c r="J607" s="175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1" sqref="F1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2018</v>
      </c>
      <c r="C162" s="1500">
        <v>5561</v>
      </c>
    </row>
    <row r="163" spans="1:3" ht="15.75">
      <c r="A163" s="1500">
        <v>5562</v>
      </c>
      <c r="B163" s="1514" t="s">
        <v>2019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2020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2021</v>
      </c>
    </row>
    <row r="366" spans="1:2" ht="18">
      <c r="A366" s="1547" t="s">
        <v>1305</v>
      </c>
      <c r="B366" s="1546" t="s">
        <v>2022</v>
      </c>
    </row>
    <row r="367" spans="1:2" ht="18">
      <c r="A367" s="1547" t="s">
        <v>1306</v>
      </c>
      <c r="B367" s="1548" t="s">
        <v>2023</v>
      </c>
    </row>
    <row r="368" spans="1:2" ht="18">
      <c r="A368" s="1547" t="s">
        <v>1307</v>
      </c>
      <c r="B368" s="1549" t="s">
        <v>2024</v>
      </c>
    </row>
    <row r="369" spans="1:2" ht="18">
      <c r="A369" s="1547" t="s">
        <v>1308</v>
      </c>
      <c r="B369" s="1549" t="s">
        <v>2025</v>
      </c>
    </row>
    <row r="370" spans="1:2" ht="18">
      <c r="A370" s="1547" t="s">
        <v>1309</v>
      </c>
      <c r="B370" s="1549" t="s">
        <v>2026</v>
      </c>
    </row>
    <row r="371" spans="1:2" ht="18">
      <c r="A371" s="1547" t="s">
        <v>1310</v>
      </c>
      <c r="B371" s="1549" t="s">
        <v>2027</v>
      </c>
    </row>
    <row r="372" spans="1:2" ht="18">
      <c r="A372" s="1547" t="s">
        <v>1311</v>
      </c>
      <c r="B372" s="1549" t="s">
        <v>2028</v>
      </c>
    </row>
    <row r="373" spans="1:2" ht="18">
      <c r="A373" s="1547" t="s">
        <v>1312</v>
      </c>
      <c r="B373" s="1550" t="s">
        <v>2029</v>
      </c>
    </row>
    <row r="374" spans="1:2" ht="18">
      <c r="A374" s="1547" t="s">
        <v>1313</v>
      </c>
      <c r="B374" s="1550" t="s">
        <v>2030</v>
      </c>
    </row>
    <row r="375" spans="1:2" ht="18">
      <c r="A375" s="1547" t="s">
        <v>1314</v>
      </c>
      <c r="B375" s="1550" t="s">
        <v>2031</v>
      </c>
    </row>
    <row r="376" spans="1:2" ht="18">
      <c r="A376" s="1547" t="s">
        <v>1315</v>
      </c>
      <c r="B376" s="1550" t="s">
        <v>2032</v>
      </c>
    </row>
    <row r="377" spans="1:2" ht="18">
      <c r="A377" s="1547" t="s">
        <v>1316</v>
      </c>
      <c r="B377" s="1551" t="s">
        <v>2033</v>
      </c>
    </row>
    <row r="378" spans="1:2" ht="18">
      <c r="A378" s="1547" t="s">
        <v>1317</v>
      </c>
      <c r="B378" s="1551" t="s">
        <v>2034</v>
      </c>
    </row>
    <row r="379" spans="1:2" ht="18">
      <c r="A379" s="1547" t="s">
        <v>1318</v>
      </c>
      <c r="B379" s="1550" t="s">
        <v>2035</v>
      </c>
    </row>
    <row r="380" spans="1:5" ht="18">
      <c r="A380" s="1547" t="s">
        <v>1319</v>
      </c>
      <c r="B380" s="1550" t="s">
        <v>2036</v>
      </c>
      <c r="C380" s="1552" t="s">
        <v>181</v>
      </c>
      <c r="E380" s="1553"/>
    </row>
    <row r="381" spans="1:5" ht="18">
      <c r="A381" s="1547" t="s">
        <v>1320</v>
      </c>
      <c r="B381" s="1549" t="s">
        <v>2037</v>
      </c>
      <c r="C381" s="1552" t="s">
        <v>181</v>
      </c>
      <c r="E381" s="1553"/>
    </row>
    <row r="382" spans="1:5" ht="18">
      <c r="A382" s="1547" t="s">
        <v>1321</v>
      </c>
      <c r="B382" s="1550" t="s">
        <v>2038</v>
      </c>
      <c r="C382" s="1552" t="s">
        <v>181</v>
      </c>
      <c r="E382" s="1553"/>
    </row>
    <row r="383" spans="1:5" ht="18">
      <c r="A383" s="1547" t="s">
        <v>1322</v>
      </c>
      <c r="B383" s="1550" t="s">
        <v>2039</v>
      </c>
      <c r="C383" s="1552" t="s">
        <v>181</v>
      </c>
      <c r="E383" s="1553"/>
    </row>
    <row r="384" spans="1:5" ht="18">
      <c r="A384" s="1547" t="s">
        <v>1323</v>
      </c>
      <c r="B384" s="1550" t="s">
        <v>2040</v>
      </c>
      <c r="C384" s="1552" t="s">
        <v>181</v>
      </c>
      <c r="E384" s="1553"/>
    </row>
    <row r="385" spans="1:5" ht="18">
      <c r="A385" s="1547" t="s">
        <v>1324</v>
      </c>
      <c r="B385" s="1550" t="s">
        <v>2041</v>
      </c>
      <c r="C385" s="1552" t="s">
        <v>181</v>
      </c>
      <c r="E385" s="1553"/>
    </row>
    <row r="386" spans="1:5" ht="18">
      <c r="A386" s="1547" t="s">
        <v>1325</v>
      </c>
      <c r="B386" s="1550" t="s">
        <v>2042</v>
      </c>
      <c r="C386" s="1552" t="s">
        <v>181</v>
      </c>
      <c r="E386" s="1553"/>
    </row>
    <row r="387" spans="1:5" ht="18">
      <c r="A387" s="1547" t="s">
        <v>1326</v>
      </c>
      <c r="B387" s="1550" t="s">
        <v>2043</v>
      </c>
      <c r="C387" s="1552" t="s">
        <v>181</v>
      </c>
      <c r="E387" s="1553"/>
    </row>
    <row r="388" spans="1:5" ht="18">
      <c r="A388" s="1547" t="s">
        <v>1327</v>
      </c>
      <c r="B388" s="1550" t="s">
        <v>2044</v>
      </c>
      <c r="C388" s="1552" t="s">
        <v>181</v>
      </c>
      <c r="E388" s="1553"/>
    </row>
    <row r="389" spans="1:5" ht="18">
      <c r="A389" s="1547" t="s">
        <v>1328</v>
      </c>
      <c r="B389" s="1549" t="s">
        <v>2045</v>
      </c>
      <c r="C389" s="1552" t="s">
        <v>181</v>
      </c>
      <c r="E389" s="1553"/>
    </row>
    <row r="390" spans="1:5" ht="18">
      <c r="A390" s="1547" t="s">
        <v>1329</v>
      </c>
      <c r="B390" s="1550" t="s">
        <v>2046</v>
      </c>
      <c r="C390" s="1552" t="s">
        <v>181</v>
      </c>
      <c r="E390" s="1553"/>
    </row>
    <row r="391" spans="1:5" ht="18">
      <c r="A391" s="1547" t="s">
        <v>1330</v>
      </c>
      <c r="B391" s="1549" t="s">
        <v>2047</v>
      </c>
      <c r="C391" s="1552" t="s">
        <v>181</v>
      </c>
      <c r="E391" s="1553"/>
    </row>
    <row r="392" spans="1:5" ht="18">
      <c r="A392" s="1547" t="s">
        <v>1331</v>
      </c>
      <c r="B392" s="1549" t="s">
        <v>2048</v>
      </c>
      <c r="C392" s="1552" t="s">
        <v>181</v>
      </c>
      <c r="E392" s="1553"/>
    </row>
    <row r="393" spans="1:5" ht="18">
      <c r="A393" s="1547" t="s">
        <v>1332</v>
      </c>
      <c r="B393" s="1549" t="s">
        <v>2049</v>
      </c>
      <c r="C393" s="1552" t="s">
        <v>181</v>
      </c>
      <c r="E393" s="1553"/>
    </row>
    <row r="394" spans="1:5" ht="18">
      <c r="A394" s="1547" t="s">
        <v>1333</v>
      </c>
      <c r="B394" s="1549" t="s">
        <v>2050</v>
      </c>
      <c r="C394" s="1552" t="s">
        <v>181</v>
      </c>
      <c r="E394" s="1553"/>
    </row>
    <row r="395" spans="1:5" ht="18">
      <c r="A395" s="1547" t="s">
        <v>1334</v>
      </c>
      <c r="B395" s="1549" t="s">
        <v>2051</v>
      </c>
      <c r="C395" s="1552" t="s">
        <v>181</v>
      </c>
      <c r="E395" s="1553"/>
    </row>
    <row r="396" spans="1:5" ht="18">
      <c r="A396" s="1547" t="s">
        <v>1335</v>
      </c>
      <c r="B396" s="1549" t="s">
        <v>2052</v>
      </c>
      <c r="C396" s="1552" t="s">
        <v>181</v>
      </c>
      <c r="E396" s="1553"/>
    </row>
    <row r="397" spans="1:5" ht="18">
      <c r="A397" s="1547" t="s">
        <v>1336</v>
      </c>
      <c r="B397" s="1549" t="s">
        <v>2053</v>
      </c>
      <c r="C397" s="1552" t="s">
        <v>181</v>
      </c>
      <c r="E397" s="1553"/>
    </row>
    <row r="398" spans="1:5" ht="18">
      <c r="A398" s="1547" t="s">
        <v>1337</v>
      </c>
      <c r="B398" s="1549" t="s">
        <v>2054</v>
      </c>
      <c r="C398" s="1552" t="s">
        <v>181</v>
      </c>
      <c r="E398" s="1553"/>
    </row>
    <row r="399" spans="1:5" ht="18">
      <c r="A399" s="1547" t="s">
        <v>1338</v>
      </c>
      <c r="B399" s="1554" t="s">
        <v>2055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2056</v>
      </c>
      <c r="C403" s="1552" t="s">
        <v>181</v>
      </c>
      <c r="E403" s="1553"/>
    </row>
    <row r="404" spans="1:5" ht="18">
      <c r="A404" s="1547" t="s">
        <v>1342</v>
      </c>
      <c r="B404" s="1534" t="s">
        <v>2057</v>
      </c>
      <c r="C404" s="1552" t="s">
        <v>181</v>
      </c>
      <c r="E404" s="1553"/>
    </row>
    <row r="405" spans="1:5" ht="18">
      <c r="A405" s="1592" t="s">
        <v>1343</v>
      </c>
      <c r="B405" s="1559" t="s">
        <v>2058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2008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2">
        <f>$B$7</f>
        <v>0</v>
      </c>
      <c r="J14" s="1793"/>
      <c r="K14" s="179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8" t="s">
        <v>2016</v>
      </c>
      <c r="M23" s="1829"/>
      <c r="N23" s="1829"/>
      <c r="O23" s="1830"/>
      <c r="P23" s="1837" t="s">
        <v>2017</v>
      </c>
      <c r="Q23" s="1838"/>
      <c r="R23" s="1838"/>
      <c r="S23" s="183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7" t="s">
        <v>744</v>
      </c>
      <c r="K30" s="181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3" t="s">
        <v>747</v>
      </c>
      <c r="K33" s="181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5" t="s">
        <v>194</v>
      </c>
      <c r="K39" s="181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1" t="s">
        <v>199</v>
      </c>
      <c r="K47" s="181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3" t="s">
        <v>200</v>
      </c>
      <c r="K48" s="181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7" t="s">
        <v>272</v>
      </c>
      <c r="K66" s="180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7" t="s">
        <v>722</v>
      </c>
      <c r="K70" s="180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7" t="s">
        <v>219</v>
      </c>
      <c r="K76" s="180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7" t="s">
        <v>221</v>
      </c>
      <c r="K79" s="180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9" t="s">
        <v>222</v>
      </c>
      <c r="K80" s="181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9" t="s">
        <v>223</v>
      </c>
      <c r="K81" s="181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9" t="s">
        <v>1661</v>
      </c>
      <c r="K82" s="181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7" t="s">
        <v>224</v>
      </c>
      <c r="K83" s="180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7" t="s">
        <v>234</v>
      </c>
      <c r="K98" s="180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7" t="s">
        <v>235</v>
      </c>
      <c r="K99" s="180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7" t="s">
        <v>236</v>
      </c>
      <c r="K100" s="180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7" t="s">
        <v>237</v>
      </c>
      <c r="K101" s="180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7" t="s">
        <v>1662</v>
      </c>
      <c r="K108" s="180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7" t="s">
        <v>1659</v>
      </c>
      <c r="K112" s="180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7" t="s">
        <v>1660</v>
      </c>
      <c r="K113" s="180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9" t="s">
        <v>247</v>
      </c>
      <c r="K114" s="181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7" t="s">
        <v>273</v>
      </c>
      <c r="K115" s="180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5" t="s">
        <v>248</v>
      </c>
      <c r="K118" s="180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5" t="s">
        <v>249</v>
      </c>
      <c r="K119" s="180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5" t="s">
        <v>623</v>
      </c>
      <c r="K127" s="180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5" t="s">
        <v>685</v>
      </c>
      <c r="K130" s="180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7" t="s">
        <v>686</v>
      </c>
      <c r="K131" s="180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914</v>
      </c>
      <c r="K136" s="1801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694</v>
      </c>
      <c r="K140" s="180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694</v>
      </c>
      <c r="K141" s="1803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2020-04-14T07:20:51Z</cp:lastPrinted>
  <dcterms:created xsi:type="dcterms:W3CDTF">1997-12-10T11:54:07Z</dcterms:created>
  <dcterms:modified xsi:type="dcterms:W3CDTF">2020-04-15T10:27:47Z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